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10.- TRANSPARENCIA\11 NOVIEMBRE\"/>
    </mc:Choice>
  </mc:AlternateContent>
  <bookViews>
    <workbookView showHorizontalScroll="0" showVerticalScroll="0" showSheetTabs="0" xWindow="0" yWindow="0" windowWidth="28800" windowHeight="12135"/>
  </bookViews>
  <sheets>
    <sheet name="Mar-23" sheetId="9" r:id="rId1"/>
  </sheets>
  <calcPr calcId="152511"/>
</workbook>
</file>

<file path=xl/calcChain.xml><?xml version="1.0" encoding="utf-8"?>
<calcChain xmlns="http://schemas.openxmlformats.org/spreadsheetml/2006/main">
  <c r="J20" i="9" l="1"/>
  <c r="J18" i="9"/>
  <c r="J17" i="9"/>
  <c r="J14" i="9"/>
  <c r="J13" i="9"/>
  <c r="J12" i="9"/>
  <c r="J11" i="9"/>
  <c r="I20" i="9"/>
  <c r="I18" i="9"/>
  <c r="I17" i="9"/>
  <c r="I14" i="9"/>
  <c r="I13" i="9"/>
  <c r="I12" i="9"/>
  <c r="I11" i="9"/>
  <c r="J16" i="9" l="1"/>
  <c r="J15" i="9" s="1"/>
  <c r="K20" i="9" l="1"/>
  <c r="K18" i="9"/>
  <c r="K17" i="9"/>
  <c r="K14" i="9"/>
  <c r="K12" i="9"/>
  <c r="K13" i="9"/>
  <c r="K11" i="9"/>
  <c r="I16" i="9" l="1"/>
  <c r="I10" i="9"/>
  <c r="I15" i="9" l="1"/>
  <c r="I9" i="9" s="1"/>
  <c r="I8" i="9" s="1"/>
  <c r="K16" i="9"/>
  <c r="J10" i="9"/>
  <c r="K10" i="9" l="1"/>
  <c r="J9" i="9"/>
  <c r="J8" i="9" s="1"/>
  <c r="K8" i="9" s="1"/>
  <c r="K15" i="9"/>
  <c r="K9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<sst xmlns="http://schemas.openxmlformats.org/spreadsheetml/2006/main" count="24" uniqueCount="23">
  <si>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</si>
  <si>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</si>
  <si>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</si>
  <si>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</si>
  <si>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</si>
  <si>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</si>
  <si>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</si>
  <si>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</si>
  <si>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</si>
  <si>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</si>
  <si>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</si>
  <si>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</si>
  <si>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</si>
  <si>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</si>
  <si>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</si>
  <si>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</si>
  <si>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</si>
  <si>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</si>
  <si>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</si>
  <si>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</si>
  <si>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</si>
  <si>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>PRESUPUESTO ANUAL MODIFICADO Y AVANCE EN SU EJERCICIO AL 30 DE NOVIEMBRE DE 2023</t>
  </si>
  <si>
    <t xml:space="preserve">Ejercido a Noviembre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</si>
</sst>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  <numFmt numFmtId="167" formatCode="#,##0.00_ ;[Red]\-#,##0.00\ 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9" fontId="26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3" fontId="4" fillId="0" borderId="0" xfId="33" applyFont="1" applyAlignment="1">
      <alignment vertical="center"/>
    </xf>
    <xf numFmtId="43" fontId="2" fillId="0" borderId="0" xfId="33" applyFont="1" applyAlignment="1">
      <alignment vertical="center"/>
    </xf>
    <xf numFmtId="43" fontId="2" fillId="0" borderId="0" xfId="0" applyNumberFormat="1" applyFont="1" applyAlignment="1">
      <alignment vertical="center"/>
    </xf>
    <xf numFmtId="49" fontId="6" fillId="0" borderId="1" xfId="0" applyNumberFormat="1" applyFont="1" applyBorder="1" applyAlignment="1">
      <alignment horizontal="center" vertical="distributed"/>
    </xf>
    <xf numFmtId="43" fontId="4" fillId="0" borderId="0" xfId="33" applyFont="1" applyFill="1" applyAlignment="1">
      <alignment vertical="center"/>
    </xf>
    <xf numFmtId="43" fontId="4" fillId="0" borderId="0" xfId="33" applyFont="1" applyFill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 wrapText="1"/>
    </xf>
    <xf numFmtId="10" fontId="2" fillId="0" borderId="0" xfId="47" applyNumberFormat="1" applyFont="1" applyFill="1" applyAlignment="1">
      <alignment horizontal="center" vertical="center"/>
    </xf>
    <xf numFmtId="10" fontId="4" fillId="0" borderId="0" xfId="47" applyNumberFormat="1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43" fontId="4" fillId="0" borderId="0" xfId="0" applyNumberFormat="1" applyFont="1" applyFill="1" applyAlignment="1">
      <alignment horizontal="right" vertical="center"/>
    </xf>
    <xf numFmtId="167" fontId="2" fillId="0" borderId="0" xfId="0" applyNumberFormat="1" applyFont="1" applyFill="1" applyAlignment="1">
      <alignment horizontal="right" vertical="center"/>
    </xf>
  </cellXfs>
  <cellStyles count="4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" xfId="47" builtinId="5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5" zoomScale="130" zoomScaleNormal="130" workbookViewId="0">
      <selection activeCell="K12" sqref="K12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44" t="s">
        <v>21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7" ht="15" x14ac:dyDescent="0.25">
      <c r="A4" s="44" t="s">
        <v>14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35" t="s">
        <v>0</v>
      </c>
      <c r="B6" s="36"/>
      <c r="C6" s="36"/>
      <c r="D6" s="36"/>
      <c r="E6" s="36"/>
      <c r="F6" s="36"/>
      <c r="G6" s="36"/>
      <c r="H6" s="7"/>
      <c r="I6" s="39" t="s">
        <v>19</v>
      </c>
      <c r="J6" s="39"/>
      <c r="K6" s="39"/>
      <c r="P6" s="19"/>
      <c r="Q6" s="19"/>
    </row>
    <row r="7" spans="1:17" s="8" customFormat="1" ht="31.5" customHeight="1" thickBot="1" x14ac:dyDescent="0.25">
      <c r="A7" s="40"/>
      <c r="B7" s="40"/>
      <c r="C7" s="40"/>
      <c r="D7" s="40"/>
      <c r="E7" s="40"/>
      <c r="F7" s="40"/>
      <c r="G7" s="40"/>
      <c r="H7" s="7"/>
      <c r="I7" s="29" t="s">
        <v>15</v>
      </c>
      <c r="J7" s="32" t="s">
        <v>22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46">
        <f>+I9+I20</f>
        <v>56062561.508680001</v>
      </c>
      <c r="J8" s="46">
        <f>+J9+J20</f>
        <v>47727768.417540021</v>
      </c>
      <c r="K8" s="33">
        <f>+J8/I8</f>
        <v>0.85133049816409967</v>
      </c>
      <c r="L8" s="27"/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46">
        <f>+I15+I10</f>
        <v>56061561.708680004</v>
      </c>
      <c r="J9" s="46">
        <f>+J10+J15</f>
        <v>47726768.617540024</v>
      </c>
      <c r="K9" s="33">
        <f>+J9/I9</f>
        <v>0.85132784679721996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46">
        <f>SUM(I11:I14)</f>
        <v>41747234.997150004</v>
      </c>
      <c r="J10" s="46">
        <f>SUM(J11:J14)</f>
        <v>36822776.947490022</v>
      </c>
      <c r="K10" s="33">
        <f>+J10/I10</f>
        <v>0.88204109685357213</v>
      </c>
      <c r="L10" s="28"/>
      <c r="M10" s="10"/>
      <c r="N10" s="10"/>
      <c r="O10" s="11"/>
    </row>
    <row r="11" spans="1:17" s="5" customFormat="1" ht="20.25" customHeight="1" x14ac:dyDescent="0.2">
      <c r="D11" s="43">
        <v>1000</v>
      </c>
      <c r="E11" s="43"/>
      <c r="F11" s="5" t="s">
        <v>8</v>
      </c>
      <c r="I11" s="30">
        <f>28281197889.51/1000</f>
        <v>28281197.889509998</v>
      </c>
      <c r="J11" s="31">
        <f>24943552292.57/1000</f>
        <v>24943552.292569999</v>
      </c>
      <c r="K11" s="34">
        <f>+J11/I11</f>
        <v>0.88198358464236082</v>
      </c>
      <c r="L11" s="26"/>
      <c r="N11" s="23"/>
      <c r="O11" s="12"/>
    </row>
    <row r="12" spans="1:17" s="5" customFormat="1" ht="20.25" customHeight="1" x14ac:dyDescent="0.2">
      <c r="D12" s="43">
        <v>2000</v>
      </c>
      <c r="E12" s="43"/>
      <c r="F12" s="5" t="s">
        <v>9</v>
      </c>
      <c r="I12" s="30">
        <f>6546335003.33001/1000</f>
        <v>6546335.00333001</v>
      </c>
      <c r="J12" s="31">
        <f>5775376222.91001/1000</f>
        <v>5775376.2229100103</v>
      </c>
      <c r="K12" s="34">
        <f t="shared" ref="K12:K13" si="0">+J12/I12</f>
        <v>0.88223047246622333</v>
      </c>
      <c r="L12" s="26"/>
      <c r="N12" s="22"/>
      <c r="O12" s="12"/>
    </row>
    <row r="13" spans="1:17" s="5" customFormat="1" ht="20.25" customHeight="1" x14ac:dyDescent="0.2">
      <c r="D13" s="43">
        <v>3000</v>
      </c>
      <c r="E13" s="43"/>
      <c r="F13" s="5" t="s">
        <v>10</v>
      </c>
      <c r="I13" s="30">
        <f>6566777179.43/1000</f>
        <v>6566777.1794300005</v>
      </c>
      <c r="J13" s="31">
        <f>5799998498.36001/1000</f>
        <v>5799998.4983600099</v>
      </c>
      <c r="K13" s="34">
        <f t="shared" si="0"/>
        <v>0.88323363803604082</v>
      </c>
      <c r="L13" s="26"/>
      <c r="N13" s="22"/>
      <c r="O13" s="12"/>
    </row>
    <row r="14" spans="1:17" s="5" customFormat="1" ht="27.75" customHeight="1" x14ac:dyDescent="0.2">
      <c r="D14" s="43">
        <v>4000</v>
      </c>
      <c r="E14" s="43"/>
      <c r="F14" s="41" t="s">
        <v>11</v>
      </c>
      <c r="G14" s="42"/>
      <c r="H14" s="4"/>
      <c r="I14" s="30">
        <f>352924924.88/1000</f>
        <v>352924.92488000001</v>
      </c>
      <c r="J14" s="31">
        <f>303849933.65/1000</f>
        <v>303849.93364999996</v>
      </c>
      <c r="K14" s="34">
        <f>+J14/I14</f>
        <v>0.86094778869277566</v>
      </c>
      <c r="L14" s="26"/>
      <c r="N14" s="22"/>
      <c r="O14" s="12"/>
    </row>
    <row r="15" spans="1:17" s="6" customFormat="1" ht="20.25" customHeight="1" x14ac:dyDescent="0.2">
      <c r="C15" s="6" t="s">
        <v>6</v>
      </c>
      <c r="I15" s="46">
        <f>+I16</f>
        <v>14314326.71153</v>
      </c>
      <c r="J15" s="46">
        <f>+J16</f>
        <v>10903991.670050001</v>
      </c>
      <c r="K15" s="33">
        <f>+J15/I15</f>
        <v>0.76175372337051528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f>+I17+I18</f>
        <v>14314326.71153</v>
      </c>
      <c r="J16" s="13">
        <f>SUM(J17:J18)</f>
        <v>10903991.670050001</v>
      </c>
      <c r="K16" s="34">
        <f>+J16/I16</f>
        <v>0.76175372337051528</v>
      </c>
      <c r="M16" s="13"/>
      <c r="N16" s="13"/>
      <c r="O16" s="12"/>
    </row>
    <row r="17" spans="1:15" s="5" customFormat="1" ht="27.75" customHeight="1" x14ac:dyDescent="0.2">
      <c r="E17" s="43">
        <v>5000</v>
      </c>
      <c r="F17" s="43"/>
      <c r="G17" s="4" t="s">
        <v>12</v>
      </c>
      <c r="H17" s="4"/>
      <c r="I17" s="30">
        <f>4009850372.42/1000</f>
        <v>4009850.3724199999</v>
      </c>
      <c r="J17" s="45">
        <f>2858936896.66/1000</f>
        <v>2858936.8966599996</v>
      </c>
      <c r="K17" s="34">
        <f t="shared" ref="K17:K20" si="1">+J17/I17</f>
        <v>0.71297844835406954</v>
      </c>
      <c r="N17" s="22"/>
      <c r="O17" s="12"/>
    </row>
    <row r="18" spans="1:15" s="5" customFormat="1" ht="27.75" customHeight="1" x14ac:dyDescent="0.2">
      <c r="E18" s="43">
        <v>6000</v>
      </c>
      <c r="F18" s="43">
        <v>6000</v>
      </c>
      <c r="G18" s="5" t="s">
        <v>13</v>
      </c>
      <c r="I18" s="30">
        <f>10304476339.11/1000</f>
        <v>10304476.33911</v>
      </c>
      <c r="J18" s="45">
        <f>8045054773.39/1000</f>
        <v>8045054.7733900007</v>
      </c>
      <c r="K18" s="34">
        <f t="shared" si="1"/>
        <v>0.78073397508376963</v>
      </c>
      <c r="N18" s="22"/>
      <c r="O18" s="12"/>
    </row>
    <row r="19" spans="1:15" s="5" customFormat="1" ht="27.75" customHeight="1" x14ac:dyDescent="0.2">
      <c r="C19" s="6" t="s">
        <v>18</v>
      </c>
      <c r="E19" s="24"/>
      <c r="F19" s="24"/>
      <c r="I19" s="13"/>
      <c r="J19" s="13"/>
      <c r="K19" s="34"/>
      <c r="M19" s="22"/>
      <c r="N19" s="22"/>
      <c r="O19" s="12"/>
    </row>
    <row r="20" spans="1:15" s="5" customFormat="1" ht="20.25" customHeight="1" thickBot="1" x14ac:dyDescent="0.25">
      <c r="E20" s="43">
        <v>7000</v>
      </c>
      <c r="F20" s="43">
        <v>6000</v>
      </c>
      <c r="G20" s="25" t="s">
        <v>18</v>
      </c>
      <c r="I20" s="13">
        <f>999800/1000</f>
        <v>999.8</v>
      </c>
      <c r="J20" s="13">
        <f>999800/1000</f>
        <v>999.8</v>
      </c>
      <c r="K20" s="34">
        <f t="shared" si="1"/>
        <v>1</v>
      </c>
      <c r="L20" s="26"/>
      <c r="M20" s="22"/>
      <c r="N20" s="22"/>
      <c r="O20" s="12"/>
    </row>
    <row r="21" spans="1:15" s="8" customFormat="1" ht="9.75" customHeight="1" x14ac:dyDescent="0.2">
      <c r="A21" s="35"/>
      <c r="B21" s="36"/>
      <c r="C21" s="36"/>
      <c r="D21" s="36"/>
      <c r="E21" s="36"/>
      <c r="F21" s="36"/>
      <c r="G21" s="36"/>
      <c r="H21" s="7"/>
      <c r="I21" s="37"/>
      <c r="J21" s="37"/>
      <c r="K21" s="37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20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Mar-23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Digaprop137U</cp:lastModifiedBy>
  <cp:lastPrinted>2023-12-04T17:55:50Z</cp:lastPrinted>
  <dcterms:created xsi:type="dcterms:W3CDTF">2008-09-17T15:03:59Z</dcterms:created>
  <dcterms:modified xsi:type="dcterms:W3CDTF">2023-12-04T18:43:53Z</dcterms:modified>
</cp:coreProperties>
</file>